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640" activeTab="1"/>
  </bookViews>
  <sheets>
    <sheet name="дпрогноз базовый" sheetId="1" r:id="rId1"/>
    <sheet name="дпрогноз целевой" sheetId="2" r:id="rId2"/>
    <sheet name="дпрогноз  консервативный" sheetId="3" r:id="rId3"/>
  </sheets>
  <definedNames>
    <definedName name="_xlnm.Print_Titles" localSheetId="2">'дпрогноз  консервативный'!$5:$6</definedName>
    <definedName name="_xlnm.Print_Titles" localSheetId="0">'дпрогноз базовый'!$5:$6</definedName>
    <definedName name="_xlnm.Print_Titles" localSheetId="1">'дпрогноз целевой'!$5:$6</definedName>
  </definedNames>
  <calcPr fullCalcOnLoad="1"/>
</workbook>
</file>

<file path=xl/sharedStrings.xml><?xml version="1.0" encoding="utf-8"?>
<sst xmlns="http://schemas.openxmlformats.org/spreadsheetml/2006/main" count="168" uniqueCount="42">
  <si>
    <t>Показатели</t>
  </si>
  <si>
    <t>Единица измерения</t>
  </si>
  <si>
    <t>отчет</t>
  </si>
  <si>
    <t>оценка</t>
  </si>
  <si>
    <t>прогноз</t>
  </si>
  <si>
    <t>%</t>
  </si>
  <si>
    <t xml:space="preserve">Основные показатели параметров долгосрочного прогноза </t>
  </si>
  <si>
    <t>социально-экономического развития Поворинского муниципального района</t>
  </si>
  <si>
    <t>на период до 2035 года ( базовый)</t>
  </si>
  <si>
    <t xml:space="preserve">1.Демографические показатели </t>
  </si>
  <si>
    <t>2.Промышленное производство( без учета предприятий малого бизнеса)</t>
  </si>
  <si>
    <t>Объем отгруженных товаров собственного производства,выполненных работ и услуг собственными силами</t>
  </si>
  <si>
    <t xml:space="preserve">3.Сельское хозяйство </t>
  </si>
  <si>
    <t>Продукция сельского хозяйства</t>
  </si>
  <si>
    <t>Темп роста</t>
  </si>
  <si>
    <t>4.Рынок товаров и услуг</t>
  </si>
  <si>
    <t>Оборот розничной торговли</t>
  </si>
  <si>
    <t>5.Инвестиции</t>
  </si>
  <si>
    <t>Объем инвестиций ( в основной капитал) за счет всех источников финансирования</t>
  </si>
  <si>
    <t>6.Труд и занятость</t>
  </si>
  <si>
    <t>Численность занятых в экономике (среднегодовая)( в методологии баланса трудовых ресурсов)</t>
  </si>
  <si>
    <t>Фонд начисленной заработной платы всех работников (годовой)</t>
  </si>
  <si>
    <t>Численность постоянного населения (среднегодовая)</t>
  </si>
  <si>
    <t>млн.руб.</t>
  </si>
  <si>
    <t>тыс.чел.</t>
  </si>
  <si>
    <t>% к с/п</t>
  </si>
  <si>
    <t>7.Малое и среднее предпринимательство</t>
  </si>
  <si>
    <t>Оборот малах и средних предприятий</t>
  </si>
  <si>
    <t>на период до 2035 года ( целевой)</t>
  </si>
  <si>
    <t>на период до 2035 года (  консервативный)</t>
  </si>
  <si>
    <t>* при расчете прогнозных показателей темпа роста за сопоставимый период принимается год,предшествующий отчетному</t>
  </si>
  <si>
    <t>** при расчете прогнозных показателей темпа роста за сопоставимый период принимается год базовый 2016 год</t>
  </si>
  <si>
    <t>2016*</t>
  </si>
  <si>
    <t>2017*</t>
  </si>
  <si>
    <t>2018*</t>
  </si>
  <si>
    <t>2019*</t>
  </si>
  <si>
    <t>2020*</t>
  </si>
  <si>
    <t>2024**</t>
  </si>
  <si>
    <t>2030**</t>
  </si>
  <si>
    <t>2035**</t>
  </si>
  <si>
    <t>социально-экономического развития Аннинского муниципального района</t>
  </si>
  <si>
    <t xml:space="preserve">Численность работников по территории - всего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</si>
</sst>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justify" vertical="center"/>
    </xf>
    <xf numFmtId="0" fontId="5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8" fillId="0" borderId="21" xfId="0" applyFont="1" applyBorder="1" applyAlignment="1">
      <alignment horizontal="justify" wrapText="1"/>
    </xf>
    <xf numFmtId="49" fontId="11" fillId="0" borderId="21" xfId="0" applyNumberFormat="1" applyFont="1" applyBorder="1" applyAlignment="1">
      <alignment/>
    </xf>
    <xf numFmtId="0" fontId="8" fillId="0" borderId="21" xfId="0" applyFont="1" applyBorder="1" applyAlignment="1">
      <alignment wrapText="1"/>
    </xf>
    <xf numFmtId="0" fontId="11" fillId="0" borderId="21" xfId="0" applyFont="1" applyBorder="1" applyAlignment="1">
      <alignment vertical="top" wrapText="1"/>
    </xf>
    <xf numFmtId="0" fontId="11" fillId="0" borderId="21" xfId="0" applyFont="1" applyBorder="1" applyAlignment="1">
      <alignment wrapText="1"/>
    </xf>
    <xf numFmtId="0" fontId="8" fillId="0" borderId="21" xfId="0" applyFont="1" applyBorder="1" applyAlignment="1">
      <alignment horizontal="left" wrapText="1"/>
    </xf>
    <xf numFmtId="0" fontId="11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centerContinuous" vertical="center"/>
    </xf>
    <xf numFmtId="0" fontId="9" fillId="0" borderId="23" xfId="0" applyFont="1" applyBorder="1" applyAlignment="1">
      <alignment/>
    </xf>
    <xf numFmtId="49" fontId="9" fillId="0" borderId="21" xfId="0" applyNumberFormat="1" applyFont="1" applyBorder="1" applyAlignment="1">
      <alignment wrapText="1"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wrapText="1"/>
    </xf>
    <xf numFmtId="0" fontId="8" fillId="0" borderId="24" xfId="0" applyFont="1" applyBorder="1" applyAlignment="1">
      <alignment vertical="top" wrapText="1"/>
    </xf>
    <xf numFmtId="0" fontId="6" fillId="0" borderId="24" xfId="0" applyFont="1" applyBorder="1" applyAlignment="1">
      <alignment/>
    </xf>
    <xf numFmtId="0" fontId="9" fillId="0" borderId="24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2" fillId="0" borderId="25" xfId="0" applyFont="1" applyBorder="1" applyAlignment="1">
      <alignment/>
    </xf>
    <xf numFmtId="0" fontId="6" fillId="0" borderId="24" xfId="0" applyFont="1" applyBorder="1" applyAlignment="1">
      <alignment/>
    </xf>
    <xf numFmtId="164" fontId="6" fillId="0" borderId="25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164" fontId="6" fillId="0" borderId="24" xfId="0" applyNumberFormat="1" applyFont="1" applyBorder="1" applyAlignment="1">
      <alignment/>
    </xf>
    <xf numFmtId="164" fontId="6" fillId="0" borderId="26" xfId="0" applyNumberFormat="1" applyFont="1" applyBorder="1" applyAlignment="1">
      <alignment/>
    </xf>
    <xf numFmtId="164" fontId="6" fillId="0" borderId="27" xfId="0" applyNumberFormat="1" applyFont="1" applyBorder="1" applyAlignment="1">
      <alignment/>
    </xf>
    <xf numFmtId="164" fontId="6" fillId="0" borderId="28" xfId="0" applyNumberFormat="1" applyFont="1" applyBorder="1" applyAlignment="1">
      <alignment/>
    </xf>
    <xf numFmtId="0" fontId="6" fillId="0" borderId="29" xfId="0" applyFont="1" applyBorder="1" applyAlignment="1">
      <alignment/>
    </xf>
    <xf numFmtId="164" fontId="6" fillId="0" borderId="30" xfId="0" applyNumberFormat="1" applyFont="1" applyBorder="1" applyAlignment="1">
      <alignment/>
    </xf>
    <xf numFmtId="164" fontId="6" fillId="0" borderId="31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13" fillId="0" borderId="25" xfId="0" applyFont="1" applyBorder="1" applyAlignment="1">
      <alignment/>
    </xf>
    <xf numFmtId="164" fontId="13" fillId="0" borderId="25" xfId="0" applyNumberFormat="1" applyFont="1" applyBorder="1" applyAlignment="1">
      <alignment/>
    </xf>
    <xf numFmtId="164" fontId="6" fillId="33" borderId="25" xfId="0" applyNumberFormat="1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50" fillId="0" borderId="25" xfId="0" applyFont="1" applyBorder="1" applyAlignment="1">
      <alignment/>
    </xf>
    <xf numFmtId="0" fontId="51" fillId="0" borderId="26" xfId="0" applyFont="1" applyBorder="1" applyAlignment="1">
      <alignment/>
    </xf>
    <xf numFmtId="0" fontId="51" fillId="0" borderId="28" xfId="0" applyFont="1" applyBorder="1" applyAlignment="1">
      <alignment/>
    </xf>
    <xf numFmtId="164" fontId="51" fillId="0" borderId="26" xfId="0" applyNumberFormat="1" applyFont="1" applyBorder="1" applyAlignment="1">
      <alignment/>
    </xf>
    <xf numFmtId="164" fontId="51" fillId="0" borderId="28" xfId="0" applyNumberFormat="1" applyFont="1" applyBorder="1" applyAlignment="1">
      <alignment/>
    </xf>
    <xf numFmtId="164" fontId="51" fillId="0" borderId="24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50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37.75390625" style="0" customWidth="1"/>
    <col min="2" max="2" width="11.875" style="0" customWidth="1"/>
    <col min="3" max="3" width="11.25390625" style="0" customWidth="1"/>
    <col min="4" max="4" width="11.375" style="0" customWidth="1"/>
    <col min="5" max="5" width="10.625" style="0" customWidth="1"/>
    <col min="6" max="6" width="10.875" style="0" customWidth="1"/>
    <col min="7" max="9" width="10.75390625" style="0" customWidth="1"/>
  </cols>
  <sheetData>
    <row r="1" spans="1:10" s="1" customFormat="1" ht="12.75" customHeight="1">
      <c r="A1" s="70" t="s">
        <v>6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1" customFormat="1" ht="19.5" customHeight="1">
      <c r="A2" s="70" t="s">
        <v>40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2" customFormat="1" ht="18" customHeight="1">
      <c r="A3" s="70" t="s">
        <v>8</v>
      </c>
      <c r="B3" s="70"/>
      <c r="C3" s="70"/>
      <c r="D3" s="70"/>
      <c r="E3" s="70"/>
      <c r="F3" s="70"/>
      <c r="G3" s="70"/>
      <c r="H3" s="70"/>
      <c r="I3" s="70"/>
      <c r="J3" s="70"/>
    </row>
    <row r="4" spans="1:6" ht="4.5" customHeight="1" thickBot="1">
      <c r="A4" s="6"/>
      <c r="B4" s="5"/>
      <c r="C4" s="5"/>
      <c r="D4" s="5"/>
      <c r="E4" s="5"/>
      <c r="F4" s="5"/>
    </row>
    <row r="5" spans="1:10" s="10" customFormat="1" ht="23.25" customHeight="1" thickBot="1">
      <c r="A5" s="32" t="s">
        <v>0</v>
      </c>
      <c r="B5" s="71" t="s">
        <v>1</v>
      </c>
      <c r="C5" s="12" t="s">
        <v>32</v>
      </c>
      <c r="D5" s="13" t="s">
        <v>33</v>
      </c>
      <c r="E5" s="13" t="s">
        <v>34</v>
      </c>
      <c r="F5" s="13" t="s">
        <v>35</v>
      </c>
      <c r="G5" s="13" t="s">
        <v>36</v>
      </c>
      <c r="H5" s="13" t="s">
        <v>37</v>
      </c>
      <c r="I5" s="13" t="s">
        <v>38</v>
      </c>
      <c r="J5" s="13" t="s">
        <v>39</v>
      </c>
    </row>
    <row r="6" spans="1:10" s="10" customFormat="1" ht="12.75" customHeight="1" thickBot="1">
      <c r="A6" s="11"/>
      <c r="B6" s="72"/>
      <c r="C6" s="14" t="s">
        <v>2</v>
      </c>
      <c r="D6" s="15" t="s">
        <v>2</v>
      </c>
      <c r="E6" s="16" t="s">
        <v>3</v>
      </c>
      <c r="F6" s="67" t="s">
        <v>4</v>
      </c>
      <c r="G6" s="68"/>
      <c r="H6" s="68"/>
      <c r="I6" s="68"/>
      <c r="J6" s="69"/>
    </row>
    <row r="7" spans="1:10" s="4" customFormat="1" ht="15" customHeight="1">
      <c r="A7" s="33" t="s">
        <v>9</v>
      </c>
      <c r="B7" s="17"/>
      <c r="C7" s="18"/>
      <c r="D7" s="19"/>
      <c r="E7" s="20"/>
      <c r="F7" s="21"/>
      <c r="G7" s="19"/>
      <c r="H7" s="20"/>
      <c r="I7" s="20"/>
      <c r="J7" s="22"/>
    </row>
    <row r="8" spans="1:10" s="4" customFormat="1" ht="34.5" customHeight="1">
      <c r="A8" s="23" t="s">
        <v>22</v>
      </c>
      <c r="B8" s="31" t="s">
        <v>24</v>
      </c>
      <c r="C8" s="42">
        <v>40.059</v>
      </c>
      <c r="D8" s="42">
        <v>39.39</v>
      </c>
      <c r="E8" s="42">
        <v>38.762</v>
      </c>
      <c r="F8" s="42">
        <v>38.175</v>
      </c>
      <c r="G8" s="42">
        <v>37.891</v>
      </c>
      <c r="H8" s="42">
        <v>38.2</v>
      </c>
      <c r="I8" s="42">
        <v>39.45</v>
      </c>
      <c r="J8" s="42">
        <v>41</v>
      </c>
    </row>
    <row r="9" spans="1:10" s="4" customFormat="1" ht="15" customHeight="1">
      <c r="A9" s="24" t="s">
        <v>14</v>
      </c>
      <c r="B9" s="31" t="s">
        <v>25</v>
      </c>
      <c r="C9" s="57">
        <v>98.2</v>
      </c>
      <c r="D9" s="57">
        <f>D8/C8*100</f>
        <v>98.32996330412642</v>
      </c>
      <c r="E9" s="57">
        <f>E8/D8*100</f>
        <v>98.40568672251841</v>
      </c>
      <c r="F9" s="57">
        <f>F8/E8*100</f>
        <v>98.4856302564367</v>
      </c>
      <c r="G9" s="57">
        <f>G8/F8*100</f>
        <v>99.25605762933859</v>
      </c>
      <c r="H9" s="57">
        <f>H8/C8*100</f>
        <v>95.3593449661749</v>
      </c>
      <c r="I9" s="57">
        <f>I8/C8*100</f>
        <v>98.47974237998953</v>
      </c>
      <c r="J9" s="57">
        <f>J8/C8*100</f>
        <v>102.34903517311966</v>
      </c>
    </row>
    <row r="10" spans="1:10" s="4" customFormat="1" ht="37.5" customHeight="1">
      <c r="A10" s="34" t="s">
        <v>10</v>
      </c>
      <c r="B10" s="31"/>
      <c r="C10" s="41"/>
      <c r="D10" s="41"/>
      <c r="E10" s="41"/>
      <c r="F10" s="41"/>
      <c r="G10" s="41"/>
      <c r="H10" s="41"/>
      <c r="I10" s="41"/>
      <c r="J10" s="41"/>
    </row>
    <row r="11" spans="1:10" s="3" customFormat="1" ht="49.5" customHeight="1">
      <c r="A11" s="25" t="s">
        <v>11</v>
      </c>
      <c r="B11" s="31" t="s">
        <v>23</v>
      </c>
      <c r="C11" s="56">
        <v>6282.1</v>
      </c>
      <c r="D11" s="56">
        <v>5833.9</v>
      </c>
      <c r="E11" s="56">
        <v>2917</v>
      </c>
      <c r="F11" s="42">
        <v>3086.2</v>
      </c>
      <c r="G11" s="42">
        <v>3270.6</v>
      </c>
      <c r="H11" s="42">
        <v>3726.6</v>
      </c>
      <c r="I11" s="42">
        <v>4285.6</v>
      </c>
      <c r="J11" s="42">
        <v>5014.1</v>
      </c>
    </row>
    <row r="12" spans="1:10" s="3" customFormat="1" ht="16.5" customHeight="1">
      <c r="A12" s="26" t="s">
        <v>14</v>
      </c>
      <c r="B12" s="31" t="s">
        <v>25</v>
      </c>
      <c r="C12" s="43">
        <v>104.6</v>
      </c>
      <c r="D12" s="43">
        <f aca="true" t="shared" si="0" ref="D12:J12">D11/C11*100</f>
        <v>92.86544308431893</v>
      </c>
      <c r="E12" s="43">
        <f t="shared" si="0"/>
        <v>50.00085705959992</v>
      </c>
      <c r="F12" s="43">
        <f t="shared" si="0"/>
        <v>105.80047994514912</v>
      </c>
      <c r="G12" s="43">
        <f t="shared" si="0"/>
        <v>105.97498541896184</v>
      </c>
      <c r="H12" s="43">
        <f t="shared" si="0"/>
        <v>113.94239589066227</v>
      </c>
      <c r="I12" s="43">
        <f t="shared" si="0"/>
        <v>115.00026834111523</v>
      </c>
      <c r="J12" s="43">
        <f t="shared" si="0"/>
        <v>116.99878663431025</v>
      </c>
    </row>
    <row r="13" spans="1:10" s="3" customFormat="1" ht="17.25" customHeight="1">
      <c r="A13" s="35" t="s">
        <v>12</v>
      </c>
      <c r="B13" s="30"/>
      <c r="C13" s="44"/>
      <c r="D13" s="42"/>
      <c r="E13" s="45"/>
      <c r="F13" s="46"/>
      <c r="G13" s="42"/>
      <c r="H13" s="45"/>
      <c r="I13" s="45"/>
      <c r="J13" s="47"/>
    </row>
    <row r="14" spans="1:10" s="3" customFormat="1" ht="19.5" customHeight="1">
      <c r="A14" s="25" t="s">
        <v>13</v>
      </c>
      <c r="B14" s="31" t="s">
        <v>23</v>
      </c>
      <c r="C14" s="43">
        <v>8368.1</v>
      </c>
      <c r="D14" s="43">
        <v>7846.765</v>
      </c>
      <c r="E14" s="58">
        <v>7117.505</v>
      </c>
      <c r="F14" s="58">
        <v>7511.17</v>
      </c>
      <c r="G14" s="58">
        <v>7902.435</v>
      </c>
      <c r="H14" s="58">
        <v>8782</v>
      </c>
      <c r="I14" s="58">
        <v>9890.1</v>
      </c>
      <c r="J14" s="58">
        <v>10919.5</v>
      </c>
    </row>
    <row r="15" spans="1:10" s="3" customFormat="1" ht="18.75" customHeight="1">
      <c r="A15" s="27" t="s">
        <v>14</v>
      </c>
      <c r="B15" s="31" t="s">
        <v>25</v>
      </c>
      <c r="C15" s="59">
        <v>81.8</v>
      </c>
      <c r="D15" s="58">
        <f>D14/C14*100</f>
        <v>93.76997167815873</v>
      </c>
      <c r="E15" s="58">
        <f aca="true" t="shared" si="1" ref="E15:J15">E14/D14*100</f>
        <v>90.70623371542284</v>
      </c>
      <c r="F15" s="58">
        <f t="shared" si="1"/>
        <v>105.53094096878048</v>
      </c>
      <c r="G15" s="58">
        <f t="shared" si="1"/>
        <v>105.20910856763994</v>
      </c>
      <c r="H15" s="58">
        <f t="shared" si="1"/>
        <v>111.13030350771629</v>
      </c>
      <c r="I15" s="58">
        <f t="shared" si="1"/>
        <v>112.6178547028012</v>
      </c>
      <c r="J15" s="58">
        <f t="shared" si="1"/>
        <v>110.40838818616596</v>
      </c>
    </row>
    <row r="16" spans="1:10" s="3" customFormat="1" ht="17.25" customHeight="1">
      <c r="A16" s="35" t="s">
        <v>15</v>
      </c>
      <c r="B16" s="30"/>
      <c r="C16" s="44"/>
      <c r="D16" s="48"/>
      <c r="E16" s="49"/>
      <c r="F16" s="50"/>
      <c r="G16" s="48"/>
      <c r="H16" s="49"/>
      <c r="I16" s="49"/>
      <c r="J16" s="51"/>
    </row>
    <row r="17" spans="1:10" s="3" customFormat="1" ht="17.25" customHeight="1">
      <c r="A17" s="28" t="s">
        <v>16</v>
      </c>
      <c r="B17" s="31" t="s">
        <v>23</v>
      </c>
      <c r="C17" s="44">
        <v>3660.7</v>
      </c>
      <c r="D17" s="48">
        <v>4216.4</v>
      </c>
      <c r="E17" s="49">
        <v>4385.7</v>
      </c>
      <c r="F17" s="50">
        <v>4720.1</v>
      </c>
      <c r="G17" s="48">
        <v>5085.6</v>
      </c>
      <c r="H17" s="49">
        <v>5390.7</v>
      </c>
      <c r="I17" s="49">
        <v>5714.2</v>
      </c>
      <c r="J17" s="51">
        <v>6057</v>
      </c>
    </row>
    <row r="18" spans="1:10" ht="15">
      <c r="A18" s="27" t="s">
        <v>14</v>
      </c>
      <c r="B18" s="31" t="s">
        <v>25</v>
      </c>
      <c r="C18" s="44">
        <v>108.1</v>
      </c>
      <c r="D18" s="48">
        <f>D17/C17*100</f>
        <v>115.18015680061191</v>
      </c>
      <c r="E18" s="48">
        <f aca="true" t="shared" si="2" ref="E18:J18">E17/D17*100</f>
        <v>104.01527369319798</v>
      </c>
      <c r="F18" s="48">
        <f t="shared" si="2"/>
        <v>107.62478053674442</v>
      </c>
      <c r="G18" s="48">
        <f t="shared" si="2"/>
        <v>107.74348001101673</v>
      </c>
      <c r="H18" s="48">
        <f t="shared" si="2"/>
        <v>105.999292118924</v>
      </c>
      <c r="I18" s="48">
        <f t="shared" si="2"/>
        <v>106.00107592705956</v>
      </c>
      <c r="J18" s="48">
        <f t="shared" si="2"/>
        <v>105.99908998634979</v>
      </c>
    </row>
    <row r="19" spans="1:10" ht="15.75">
      <c r="A19" s="36" t="s">
        <v>17</v>
      </c>
      <c r="B19" s="31"/>
      <c r="C19" s="44"/>
      <c r="D19" s="48"/>
      <c r="E19" s="49"/>
      <c r="F19" s="50"/>
      <c r="G19" s="48"/>
      <c r="H19" s="49"/>
      <c r="I19" s="49"/>
      <c r="J19" s="51"/>
    </row>
    <row r="20" spans="1:10" ht="31.5" customHeight="1">
      <c r="A20" s="25" t="s">
        <v>18</v>
      </c>
      <c r="B20" s="31" t="s">
        <v>23</v>
      </c>
      <c r="C20" s="44">
        <v>2413.7</v>
      </c>
      <c r="D20" s="48">
        <v>2699.7</v>
      </c>
      <c r="E20" s="48">
        <v>1884.8</v>
      </c>
      <c r="F20" s="48">
        <v>1401</v>
      </c>
      <c r="G20" s="48">
        <v>1172.1</v>
      </c>
      <c r="H20" s="48">
        <v>1312.7</v>
      </c>
      <c r="I20" s="48">
        <v>1470.3</v>
      </c>
      <c r="J20" s="48">
        <v>1646.8</v>
      </c>
    </row>
    <row r="21" spans="1:10" ht="15">
      <c r="A21" s="29" t="s">
        <v>14</v>
      </c>
      <c r="B21" s="31" t="s">
        <v>5</v>
      </c>
      <c r="C21" s="44">
        <v>113.5</v>
      </c>
      <c r="D21" s="48">
        <f>D20/C20*100</f>
        <v>111.84902846252642</v>
      </c>
      <c r="E21" s="48">
        <f aca="true" t="shared" si="3" ref="E21:J21">E20/D20*100</f>
        <v>69.81516464792385</v>
      </c>
      <c r="F21" s="48">
        <f t="shared" si="3"/>
        <v>74.33149405772495</v>
      </c>
      <c r="G21" s="48">
        <f t="shared" si="3"/>
        <v>83.66167023554604</v>
      </c>
      <c r="H21" s="48">
        <f t="shared" si="3"/>
        <v>111.99556351847113</v>
      </c>
      <c r="I21" s="48">
        <f t="shared" si="3"/>
        <v>112.00578959396663</v>
      </c>
      <c r="J21" s="48">
        <f t="shared" si="3"/>
        <v>112.00435285315922</v>
      </c>
    </row>
    <row r="22" spans="1:10" ht="15.75">
      <c r="A22" s="35" t="s">
        <v>19</v>
      </c>
      <c r="B22" s="31"/>
      <c r="C22" s="44"/>
      <c r="D22" s="48"/>
      <c r="E22" s="49"/>
      <c r="F22" s="50"/>
      <c r="G22" s="48"/>
      <c r="H22" s="49"/>
      <c r="I22" s="49"/>
      <c r="J22" s="51"/>
    </row>
    <row r="23" spans="1:10" ht="50.25" customHeight="1">
      <c r="A23" s="25" t="s">
        <v>20</v>
      </c>
      <c r="B23" s="31" t="s">
        <v>24</v>
      </c>
      <c r="C23" s="44">
        <v>16.627</v>
      </c>
      <c r="D23" s="48">
        <v>18.187</v>
      </c>
      <c r="E23" s="49">
        <v>18.28</v>
      </c>
      <c r="F23" s="50">
        <v>18.362</v>
      </c>
      <c r="G23" s="48">
        <v>18.395</v>
      </c>
      <c r="H23" s="49">
        <v>18.763</v>
      </c>
      <c r="I23" s="49">
        <v>19.138</v>
      </c>
      <c r="J23" s="51">
        <v>19.521</v>
      </c>
    </row>
    <row r="24" spans="1:10" s="3" customFormat="1" ht="33" customHeight="1">
      <c r="A24" s="25" t="s">
        <v>21</v>
      </c>
      <c r="B24" s="31" t="s">
        <v>23</v>
      </c>
      <c r="C24" s="44">
        <v>2691.54</v>
      </c>
      <c r="D24" s="48">
        <v>2862.063</v>
      </c>
      <c r="E24" s="49">
        <v>3212.925</v>
      </c>
      <c r="F24" s="50">
        <v>3416.835</v>
      </c>
      <c r="G24" s="48">
        <v>3617.682</v>
      </c>
      <c r="H24" s="49">
        <v>4310.647</v>
      </c>
      <c r="I24" s="49">
        <v>6110.248</v>
      </c>
      <c r="J24" s="51">
        <v>7910.058</v>
      </c>
    </row>
    <row r="25" spans="1:10" s="3" customFormat="1" ht="33" customHeight="1">
      <c r="A25" s="25" t="s">
        <v>41</v>
      </c>
      <c r="B25" s="31" t="s">
        <v>24</v>
      </c>
      <c r="C25" s="52">
        <v>11.147</v>
      </c>
      <c r="D25" s="53">
        <v>10.912</v>
      </c>
      <c r="E25" s="54">
        <v>11</v>
      </c>
      <c r="F25" s="55">
        <v>11.065</v>
      </c>
      <c r="G25" s="53">
        <v>11.08</v>
      </c>
      <c r="H25" s="54">
        <v>11.2</v>
      </c>
      <c r="I25" s="54">
        <v>11.38</v>
      </c>
      <c r="J25" s="48">
        <v>11.53</v>
      </c>
    </row>
    <row r="26" spans="1:10" s="3" customFormat="1" ht="31.5" customHeight="1">
      <c r="A26" s="39" t="s">
        <v>26</v>
      </c>
      <c r="B26" s="38"/>
      <c r="C26" s="42"/>
      <c r="D26" s="48"/>
      <c r="E26" s="48"/>
      <c r="F26" s="48"/>
      <c r="G26" s="48"/>
      <c r="H26" s="48"/>
      <c r="I26" s="48"/>
      <c r="J26" s="48"/>
    </row>
    <row r="27" spans="1:10" s="3" customFormat="1" ht="16.5" customHeight="1">
      <c r="A27" s="37" t="s">
        <v>27</v>
      </c>
      <c r="B27" s="31" t="s">
        <v>23</v>
      </c>
      <c r="C27" s="42">
        <v>653.1</v>
      </c>
      <c r="D27" s="48">
        <v>3242.223</v>
      </c>
      <c r="E27" s="48">
        <v>1705.447</v>
      </c>
      <c r="F27" s="48">
        <v>1775.371</v>
      </c>
      <c r="G27" s="48">
        <v>1846.385</v>
      </c>
      <c r="H27" s="48">
        <v>2215.7</v>
      </c>
      <c r="I27" s="48">
        <v>2658.8</v>
      </c>
      <c r="J27" s="48">
        <v>3190.6</v>
      </c>
    </row>
    <row r="28" spans="1:10" s="3" customFormat="1" ht="18.75" customHeight="1">
      <c r="A28" s="40" t="s">
        <v>14</v>
      </c>
      <c r="B28" s="31" t="s">
        <v>25</v>
      </c>
      <c r="C28" s="42">
        <v>105</v>
      </c>
      <c r="D28" s="48">
        <f>D27/C27*100</f>
        <v>496.4359209921911</v>
      </c>
      <c r="E28" s="48">
        <f aca="true" t="shared" si="4" ref="E28:J28">E27/D27*100</f>
        <v>52.60116284413503</v>
      </c>
      <c r="F28" s="48">
        <f t="shared" si="4"/>
        <v>104.10003946179506</v>
      </c>
      <c r="G28" s="48">
        <f t="shared" si="4"/>
        <v>103.99995268594564</v>
      </c>
      <c r="H28" s="48">
        <f t="shared" si="4"/>
        <v>120.0020580756451</v>
      </c>
      <c r="I28" s="48">
        <f t="shared" si="4"/>
        <v>119.99819470144877</v>
      </c>
      <c r="J28" s="48">
        <f t="shared" si="4"/>
        <v>120.00150443809237</v>
      </c>
    </row>
    <row r="29" spans="1:9" s="3" customFormat="1" ht="35.25" customHeight="1">
      <c r="A29" s="73" t="s">
        <v>30</v>
      </c>
      <c r="B29" s="73"/>
      <c r="C29" s="73"/>
      <c r="D29" s="73"/>
      <c r="E29" s="73"/>
      <c r="F29" s="73"/>
      <c r="G29"/>
      <c r="H29"/>
      <c r="I29"/>
    </row>
    <row r="30" spans="1:9" s="3" customFormat="1" ht="27.75" customHeight="1">
      <c r="A30" s="66" t="s">
        <v>31</v>
      </c>
      <c r="B30" s="66"/>
      <c r="C30" s="66"/>
      <c r="D30" s="66"/>
      <c r="E30" s="66"/>
      <c r="F30" s="66"/>
      <c r="G30"/>
      <c r="H30"/>
      <c r="I30"/>
    </row>
    <row r="38" s="8" customFormat="1" ht="12.75">
      <c r="A38" s="7"/>
    </row>
    <row r="39" s="8" customFormat="1" ht="12.75">
      <c r="A39" s="9"/>
    </row>
    <row r="40" s="8" customFormat="1" ht="12.75">
      <c r="A40" s="7"/>
    </row>
    <row r="41" s="8" customFormat="1" ht="12.75">
      <c r="A41" s="7"/>
    </row>
    <row r="42" s="8" customFormat="1" ht="12.75">
      <c r="A42" s="7"/>
    </row>
    <row r="43" s="8" customFormat="1" ht="12.75">
      <c r="A43" s="7"/>
    </row>
    <row r="44" s="8" customFormat="1" ht="12.75"/>
    <row r="45" s="8" customFormat="1" ht="12.75">
      <c r="A45" s="7"/>
    </row>
    <row r="46" s="8" customFormat="1" ht="12.75">
      <c r="A46" s="9"/>
    </row>
    <row r="47" s="8" customFormat="1" ht="12.75">
      <c r="A47" s="9"/>
    </row>
    <row r="48" s="8" customFormat="1" ht="12.75">
      <c r="A48" s="7"/>
    </row>
    <row r="49" s="8" customFormat="1" ht="12.75">
      <c r="A49" s="7"/>
    </row>
    <row r="50" s="8" customFormat="1" ht="12.75">
      <c r="A50" s="7"/>
    </row>
    <row r="51" s="8" customFormat="1" ht="12.75"/>
  </sheetData>
  <sheetProtection/>
  <mergeCells count="7">
    <mergeCell ref="A30:F30"/>
    <mergeCell ref="F6:J6"/>
    <mergeCell ref="A1:J1"/>
    <mergeCell ref="A2:J2"/>
    <mergeCell ref="A3:J3"/>
    <mergeCell ref="B5:B6"/>
    <mergeCell ref="A29:F29"/>
  </mergeCells>
  <printOptions horizontalCentered="1"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J50"/>
  <sheetViews>
    <sheetView tabSelected="1" zoomScalePageLayoutView="0" workbookViewId="0" topLeftCell="A7">
      <selection activeCell="K29" sqref="K29"/>
    </sheetView>
  </sheetViews>
  <sheetFormatPr defaultColWidth="9.00390625" defaultRowHeight="12.75"/>
  <cols>
    <col min="1" max="1" width="37.75390625" style="0" customWidth="1"/>
    <col min="2" max="2" width="11.875" style="0" customWidth="1"/>
    <col min="3" max="3" width="11.25390625" style="0" customWidth="1"/>
    <col min="4" max="4" width="11.375" style="0" customWidth="1"/>
    <col min="5" max="5" width="10.625" style="0" customWidth="1"/>
    <col min="6" max="6" width="10.875" style="0" customWidth="1"/>
    <col min="7" max="9" width="10.75390625" style="0" customWidth="1"/>
  </cols>
  <sheetData>
    <row r="1" spans="1:10" s="1" customFormat="1" ht="12.75" customHeight="1">
      <c r="A1" s="70" t="s">
        <v>6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1" customFormat="1" ht="19.5" customHeight="1">
      <c r="A2" s="70" t="s">
        <v>7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2" customFormat="1" ht="18" customHeight="1">
      <c r="A3" s="70" t="s">
        <v>28</v>
      </c>
      <c r="B3" s="70"/>
      <c r="C3" s="70"/>
      <c r="D3" s="70"/>
      <c r="E3" s="70"/>
      <c r="F3" s="70"/>
      <c r="G3" s="70"/>
      <c r="H3" s="70"/>
      <c r="I3" s="70"/>
      <c r="J3" s="70"/>
    </row>
    <row r="4" spans="1:6" ht="4.5" customHeight="1" thickBot="1">
      <c r="A4" s="6"/>
      <c r="B4" s="5"/>
      <c r="C4" s="5"/>
      <c r="D4" s="5"/>
      <c r="E4" s="5"/>
      <c r="F4" s="5"/>
    </row>
    <row r="5" spans="1:10" s="10" customFormat="1" ht="23.25" customHeight="1" thickBot="1">
      <c r="A5" s="32" t="s">
        <v>0</v>
      </c>
      <c r="B5" s="71" t="s">
        <v>1</v>
      </c>
      <c r="C5" s="12" t="s">
        <v>32</v>
      </c>
      <c r="D5" s="13" t="s">
        <v>33</v>
      </c>
      <c r="E5" s="13" t="s">
        <v>34</v>
      </c>
      <c r="F5" s="13" t="s">
        <v>35</v>
      </c>
      <c r="G5" s="13" t="s">
        <v>36</v>
      </c>
      <c r="H5" s="13" t="s">
        <v>37</v>
      </c>
      <c r="I5" s="13" t="s">
        <v>38</v>
      </c>
      <c r="J5" s="13" t="s">
        <v>39</v>
      </c>
    </row>
    <row r="6" spans="1:10" s="10" customFormat="1" ht="12.75" customHeight="1" thickBot="1">
      <c r="A6" s="11"/>
      <c r="B6" s="72"/>
      <c r="C6" s="14" t="s">
        <v>2</v>
      </c>
      <c r="D6" s="15" t="s">
        <v>2</v>
      </c>
      <c r="E6" s="16" t="s">
        <v>3</v>
      </c>
      <c r="F6" s="67" t="s">
        <v>4</v>
      </c>
      <c r="G6" s="68"/>
      <c r="H6" s="68"/>
      <c r="I6" s="68"/>
      <c r="J6" s="69"/>
    </row>
    <row r="7" spans="1:10" s="4" customFormat="1" ht="15" customHeight="1">
      <c r="A7" s="33" t="s">
        <v>9</v>
      </c>
      <c r="B7" s="17"/>
      <c r="C7" s="18"/>
      <c r="D7" s="19"/>
      <c r="E7" s="20"/>
      <c r="F7" s="21"/>
      <c r="G7" s="19"/>
      <c r="H7" s="20"/>
      <c r="I7" s="20"/>
      <c r="J7" s="22"/>
    </row>
    <row r="8" spans="1:10" s="4" customFormat="1" ht="34.5" customHeight="1">
      <c r="A8" s="23" t="s">
        <v>22</v>
      </c>
      <c r="B8" s="31" t="s">
        <v>24</v>
      </c>
      <c r="C8" s="42">
        <f>'дпрогноз базовый'!C8</f>
        <v>40.059</v>
      </c>
      <c r="D8" s="42">
        <f>'дпрогноз базовый'!D8</f>
        <v>39.39</v>
      </c>
      <c r="E8" s="42">
        <f>'дпрогноз базовый'!E8</f>
        <v>38.762</v>
      </c>
      <c r="F8" s="42">
        <f>'дпрогноз базовый'!F8</f>
        <v>38.175</v>
      </c>
      <c r="G8" s="42">
        <f>'дпрогноз базовый'!G8</f>
        <v>37.891</v>
      </c>
      <c r="H8" s="42">
        <v>38.9</v>
      </c>
      <c r="I8" s="42">
        <v>39.5</v>
      </c>
      <c r="J8" s="42">
        <v>41.4</v>
      </c>
    </row>
    <row r="9" spans="1:10" s="4" customFormat="1" ht="15" customHeight="1">
      <c r="A9" s="24" t="s">
        <v>14</v>
      </c>
      <c r="B9" s="31" t="s">
        <v>25</v>
      </c>
      <c r="C9" s="57">
        <v>99.2</v>
      </c>
      <c r="D9" s="57">
        <f>D8/C8*100</f>
        <v>98.32996330412642</v>
      </c>
      <c r="E9" s="57">
        <f aca="true" t="shared" si="0" ref="E9:J9">E8/D8*100</f>
        <v>98.40568672251841</v>
      </c>
      <c r="F9" s="57">
        <f t="shared" si="0"/>
        <v>98.4856302564367</v>
      </c>
      <c r="G9" s="57">
        <f t="shared" si="0"/>
        <v>99.25605762933859</v>
      </c>
      <c r="H9" s="57">
        <f t="shared" si="0"/>
        <v>102.66290148056268</v>
      </c>
      <c r="I9" s="57">
        <f t="shared" si="0"/>
        <v>101.54241645244215</v>
      </c>
      <c r="J9" s="57">
        <f t="shared" si="0"/>
        <v>104.81012658227849</v>
      </c>
    </row>
    <row r="10" spans="1:10" s="4" customFormat="1" ht="30" customHeight="1">
      <c r="A10" s="34" t="s">
        <v>10</v>
      </c>
      <c r="B10" s="31"/>
      <c r="C10" s="41"/>
      <c r="D10" s="41"/>
      <c r="E10" s="41"/>
      <c r="F10" s="41"/>
      <c r="G10" s="41"/>
      <c r="H10" s="60"/>
      <c r="I10" s="60"/>
      <c r="J10" s="60"/>
    </row>
    <row r="11" spans="1:10" s="3" customFormat="1" ht="49.5" customHeight="1">
      <c r="A11" s="25" t="s">
        <v>11</v>
      </c>
      <c r="B11" s="31" t="s">
        <v>23</v>
      </c>
      <c r="C11" s="56">
        <f>'дпрогноз базовый'!C11</f>
        <v>6282.1</v>
      </c>
      <c r="D11" s="56">
        <f>'дпрогноз базовый'!D11</f>
        <v>5833.9</v>
      </c>
      <c r="E11" s="56">
        <f>'дпрогноз базовый'!E11</f>
        <v>2917</v>
      </c>
      <c r="F11" s="56">
        <f>'дпрогноз базовый'!F11</f>
        <v>3086.2</v>
      </c>
      <c r="G11" s="56">
        <f>'дпрогноз базовый'!G11</f>
        <v>3270.6</v>
      </c>
      <c r="H11" s="42">
        <v>4060</v>
      </c>
      <c r="I11" s="42">
        <v>4608</v>
      </c>
      <c r="J11" s="42">
        <v>5253.2</v>
      </c>
    </row>
    <row r="12" spans="1:10" s="3" customFormat="1" ht="16.5" customHeight="1">
      <c r="A12" s="26" t="s">
        <v>14</v>
      </c>
      <c r="B12" s="31" t="s">
        <v>25</v>
      </c>
      <c r="C12" s="43">
        <v>134.4</v>
      </c>
      <c r="D12" s="43">
        <f>D11/C11*100</f>
        <v>92.86544308431893</v>
      </c>
      <c r="E12" s="43">
        <f aca="true" t="shared" si="1" ref="E12:J12">E11/D11*100</f>
        <v>50.00085705959992</v>
      </c>
      <c r="F12" s="43">
        <f t="shared" si="1"/>
        <v>105.80047994514912</v>
      </c>
      <c r="G12" s="43">
        <f t="shared" si="1"/>
        <v>105.97498541896184</v>
      </c>
      <c r="H12" s="43">
        <f t="shared" si="1"/>
        <v>124.13624411422981</v>
      </c>
      <c r="I12" s="43">
        <f t="shared" si="1"/>
        <v>113.49753694581281</v>
      </c>
      <c r="J12" s="43">
        <f t="shared" si="1"/>
        <v>114.00173611111111</v>
      </c>
    </row>
    <row r="13" spans="1:10" s="3" customFormat="1" ht="17.25" customHeight="1">
      <c r="A13" s="35" t="s">
        <v>12</v>
      </c>
      <c r="B13" s="30"/>
      <c r="C13" s="44"/>
      <c r="D13" s="42"/>
      <c r="E13" s="45"/>
      <c r="F13" s="46"/>
      <c r="G13" s="42"/>
      <c r="H13" s="61"/>
      <c r="I13" s="61"/>
      <c r="J13" s="62"/>
    </row>
    <row r="14" spans="1:10" s="3" customFormat="1" ht="19.5" customHeight="1">
      <c r="A14" s="25" t="s">
        <v>13</v>
      </c>
      <c r="B14" s="31" t="s">
        <v>23</v>
      </c>
      <c r="C14" s="43">
        <f>'дпрогноз базовый'!C14</f>
        <v>8368.1</v>
      </c>
      <c r="D14" s="43">
        <f>'дпрогноз базовый'!D14</f>
        <v>7846.765</v>
      </c>
      <c r="E14" s="43">
        <f>'дпрогноз базовый'!E14</f>
        <v>7117.505</v>
      </c>
      <c r="F14" s="43">
        <f>'дпрогноз базовый'!F14</f>
        <v>7511.17</v>
      </c>
      <c r="G14" s="43">
        <f>'дпрогноз базовый'!G14</f>
        <v>7902.435</v>
      </c>
      <c r="H14" s="58">
        <v>8692.2</v>
      </c>
      <c r="I14" s="58">
        <v>9561.7</v>
      </c>
      <c r="J14" s="58">
        <v>10521</v>
      </c>
    </row>
    <row r="15" spans="1:10" s="3" customFormat="1" ht="18.75" customHeight="1">
      <c r="A15" s="27" t="s">
        <v>14</v>
      </c>
      <c r="B15" s="31" t="s">
        <v>25</v>
      </c>
      <c r="C15" s="59">
        <v>81.8</v>
      </c>
      <c r="D15" s="58">
        <f>D14/C14*100</f>
        <v>93.76997167815873</v>
      </c>
      <c r="E15" s="58">
        <f aca="true" t="shared" si="2" ref="E15:J15">E14/D14*100</f>
        <v>90.70623371542284</v>
      </c>
      <c r="F15" s="58">
        <f t="shared" si="2"/>
        <v>105.53094096878048</v>
      </c>
      <c r="G15" s="58">
        <f t="shared" si="2"/>
        <v>105.20910856763994</v>
      </c>
      <c r="H15" s="58">
        <f t="shared" si="2"/>
        <v>109.9939449043238</v>
      </c>
      <c r="I15" s="58">
        <f t="shared" si="2"/>
        <v>110.00322127884769</v>
      </c>
      <c r="J15" s="58">
        <f t="shared" si="2"/>
        <v>110.03273476473848</v>
      </c>
    </row>
    <row r="16" spans="1:10" s="3" customFormat="1" ht="17.25" customHeight="1">
      <c r="A16" s="35" t="s">
        <v>15</v>
      </c>
      <c r="B16" s="30"/>
      <c r="C16" s="44"/>
      <c r="D16" s="48"/>
      <c r="E16" s="49"/>
      <c r="F16" s="50"/>
      <c r="G16" s="48"/>
      <c r="H16" s="63"/>
      <c r="I16" s="63"/>
      <c r="J16" s="64"/>
    </row>
    <row r="17" spans="1:10" s="3" customFormat="1" ht="17.25" customHeight="1">
      <c r="A17" s="28" t="s">
        <v>16</v>
      </c>
      <c r="B17" s="31" t="s">
        <v>23</v>
      </c>
      <c r="C17" s="44">
        <f>'дпрогноз базовый'!C17</f>
        <v>3660.7</v>
      </c>
      <c r="D17" s="44">
        <f>'дпрогноз базовый'!D17</f>
        <v>4216.4</v>
      </c>
      <c r="E17" s="44">
        <f>'дпрогноз базовый'!E17</f>
        <v>4385.7</v>
      </c>
      <c r="F17" s="44">
        <f>'дпрогноз базовый'!F17</f>
        <v>4720.1</v>
      </c>
      <c r="G17" s="44">
        <f>'дпрогноз базовый'!G17</f>
        <v>5085.6</v>
      </c>
      <c r="H17" s="49">
        <f>'дпрогноз базовый'!H17</f>
        <v>5390.7</v>
      </c>
      <c r="I17" s="49">
        <f>'дпрогноз базовый'!I17</f>
        <v>5714.2</v>
      </c>
      <c r="J17" s="49">
        <f>'дпрогноз базовый'!J17</f>
        <v>6057</v>
      </c>
    </row>
    <row r="18" spans="1:10" ht="15">
      <c r="A18" s="27" t="s">
        <v>14</v>
      </c>
      <c r="B18" s="31" t="s">
        <v>25</v>
      </c>
      <c r="C18" s="44">
        <v>108.2</v>
      </c>
      <c r="D18" s="48">
        <f>D17/C17*100</f>
        <v>115.18015680061191</v>
      </c>
      <c r="E18" s="48">
        <f aca="true" t="shared" si="3" ref="E18:J18">E17/D17*100</f>
        <v>104.01527369319798</v>
      </c>
      <c r="F18" s="48">
        <f t="shared" si="3"/>
        <v>107.62478053674442</v>
      </c>
      <c r="G18" s="48">
        <f t="shared" si="3"/>
        <v>107.74348001101673</v>
      </c>
      <c r="H18" s="48">
        <f t="shared" si="3"/>
        <v>105.999292118924</v>
      </c>
      <c r="I18" s="48">
        <f t="shared" si="3"/>
        <v>106.00107592705956</v>
      </c>
      <c r="J18" s="48">
        <f t="shared" si="3"/>
        <v>105.99908998634979</v>
      </c>
    </row>
    <row r="19" spans="1:10" ht="15.75">
      <c r="A19" s="36" t="s">
        <v>17</v>
      </c>
      <c r="B19" s="31"/>
      <c r="C19" s="44"/>
      <c r="D19" s="48"/>
      <c r="E19" s="49"/>
      <c r="F19" s="50"/>
      <c r="G19" s="48"/>
      <c r="H19" s="63"/>
      <c r="I19" s="63"/>
      <c r="J19" s="64"/>
    </row>
    <row r="20" spans="1:10" ht="31.5" customHeight="1">
      <c r="A20" s="25" t="s">
        <v>18</v>
      </c>
      <c r="B20" s="31" t="s">
        <v>23</v>
      </c>
      <c r="C20" s="44">
        <f>'дпрогноз базовый'!C20</f>
        <v>2413.7</v>
      </c>
      <c r="D20" s="44">
        <f>'дпрогноз базовый'!D20</f>
        <v>2699.7</v>
      </c>
      <c r="E20" s="44">
        <f>'дпрогноз базовый'!E20</f>
        <v>1884.8</v>
      </c>
      <c r="F20" s="44">
        <f>'дпрогноз базовый'!F20</f>
        <v>1401</v>
      </c>
      <c r="G20" s="44">
        <f>'дпрогноз базовый'!G20</f>
        <v>1172.1</v>
      </c>
      <c r="H20" s="48">
        <v>1312.5</v>
      </c>
      <c r="I20" s="48">
        <v>1658.2</v>
      </c>
      <c r="J20" s="48">
        <v>1802.3</v>
      </c>
    </row>
    <row r="21" spans="1:10" ht="15">
      <c r="A21" s="29" t="s">
        <v>14</v>
      </c>
      <c r="B21" s="31" t="s">
        <v>5</v>
      </c>
      <c r="C21" s="44">
        <v>585.4</v>
      </c>
      <c r="D21" s="48">
        <f>D20/C20*100</f>
        <v>111.84902846252642</v>
      </c>
      <c r="E21" s="48">
        <f aca="true" t="shared" si="4" ref="E21:J21">E20/D20*100</f>
        <v>69.81516464792385</v>
      </c>
      <c r="F21" s="48">
        <f t="shared" si="4"/>
        <v>74.33149405772495</v>
      </c>
      <c r="G21" s="48">
        <f t="shared" si="4"/>
        <v>83.66167023554604</v>
      </c>
      <c r="H21" s="48">
        <f t="shared" si="4"/>
        <v>111.97850012797544</v>
      </c>
      <c r="I21" s="48">
        <f>I20/H20*100</f>
        <v>126.33904761904762</v>
      </c>
      <c r="J21" s="48">
        <f>J20/I20*100</f>
        <v>108.69014594138223</v>
      </c>
    </row>
    <row r="22" spans="1:10" ht="15.75">
      <c r="A22" s="35" t="s">
        <v>19</v>
      </c>
      <c r="B22" s="31"/>
      <c r="C22" s="44"/>
      <c r="D22" s="48"/>
      <c r="E22" s="49"/>
      <c r="F22" s="50"/>
      <c r="G22" s="48"/>
      <c r="H22" s="63"/>
      <c r="I22" s="63"/>
      <c r="J22" s="64"/>
    </row>
    <row r="23" spans="1:10" ht="50.25" customHeight="1">
      <c r="A23" s="25" t="s">
        <v>20</v>
      </c>
      <c r="B23" s="31" t="s">
        <v>24</v>
      </c>
      <c r="C23" s="44">
        <f>'дпрогноз базовый'!C23</f>
        <v>16.627</v>
      </c>
      <c r="D23" s="44">
        <f>'дпрогноз базовый'!D23</f>
        <v>18.187</v>
      </c>
      <c r="E23" s="44">
        <f>'дпрогноз базовый'!E23</f>
        <v>18.28</v>
      </c>
      <c r="F23" s="44">
        <f>'дпрогноз базовый'!F23</f>
        <v>18.362</v>
      </c>
      <c r="G23" s="44">
        <f>'дпрогноз базовый'!G23</f>
        <v>18.395</v>
      </c>
      <c r="H23" s="49">
        <v>18.763</v>
      </c>
      <c r="I23" s="49">
        <v>19.138</v>
      </c>
      <c r="J23" s="51">
        <v>19.521</v>
      </c>
    </row>
    <row r="24" spans="1:10" s="3" customFormat="1" ht="33" customHeight="1">
      <c r="A24" s="25" t="s">
        <v>21</v>
      </c>
      <c r="B24" s="31" t="s">
        <v>23</v>
      </c>
      <c r="C24" s="44">
        <f>'дпрогноз базовый'!C24</f>
        <v>2691.54</v>
      </c>
      <c r="D24" s="44">
        <f>'дпрогноз базовый'!D24</f>
        <v>2862.063</v>
      </c>
      <c r="E24" s="44">
        <f>'дпрогноз базовый'!E24</f>
        <v>3212.925</v>
      </c>
      <c r="F24" s="44">
        <f>'дпрогноз базовый'!F24</f>
        <v>3416.835</v>
      </c>
      <c r="G24" s="44">
        <f>'дпрогноз базовый'!G24</f>
        <v>3617.682</v>
      </c>
      <c r="H24" s="49">
        <v>4310.647</v>
      </c>
      <c r="I24" s="49">
        <v>6110.248</v>
      </c>
      <c r="J24" s="51">
        <v>7910.058</v>
      </c>
    </row>
    <row r="25" spans="1:10" s="3" customFormat="1" ht="33" customHeight="1">
      <c r="A25" s="25" t="s">
        <v>41</v>
      </c>
      <c r="B25" s="31" t="s">
        <v>24</v>
      </c>
      <c r="C25" s="52">
        <f>'дпрогноз базовый'!C25</f>
        <v>11.147</v>
      </c>
      <c r="D25" s="52">
        <f>'дпрогноз базовый'!D25</f>
        <v>10.912</v>
      </c>
      <c r="E25" s="52">
        <f>'дпрогноз базовый'!E25</f>
        <v>11</v>
      </c>
      <c r="F25" s="52">
        <f>'дпрогноз базовый'!F25</f>
        <v>11.065</v>
      </c>
      <c r="G25" s="52">
        <f>'дпрогноз базовый'!G25</f>
        <v>11.08</v>
      </c>
      <c r="H25" s="54">
        <v>11.2</v>
      </c>
      <c r="I25" s="54">
        <v>11.38</v>
      </c>
      <c r="J25" s="48">
        <v>11.53</v>
      </c>
    </row>
    <row r="26" spans="1:10" s="3" customFormat="1" ht="31.5" customHeight="1">
      <c r="A26" s="39" t="s">
        <v>26</v>
      </c>
      <c r="B26" s="38"/>
      <c r="C26" s="42"/>
      <c r="D26" s="48"/>
      <c r="E26" s="48"/>
      <c r="F26" s="48"/>
      <c r="G26" s="48"/>
      <c r="H26" s="65"/>
      <c r="I26" s="65"/>
      <c r="J26" s="65"/>
    </row>
    <row r="27" spans="1:10" s="3" customFormat="1" ht="16.5" customHeight="1">
      <c r="A27" s="37" t="s">
        <v>27</v>
      </c>
      <c r="B27" s="31" t="s">
        <v>23</v>
      </c>
      <c r="C27" s="42">
        <f>'дпрогноз базовый'!C27</f>
        <v>653.1</v>
      </c>
      <c r="D27" s="42">
        <f>'дпрогноз базовый'!D27</f>
        <v>3242.223</v>
      </c>
      <c r="E27" s="42">
        <f>'дпрогноз базовый'!E27</f>
        <v>1705.447</v>
      </c>
      <c r="F27" s="42">
        <f>'дпрогноз базовый'!F27</f>
        <v>1775.371</v>
      </c>
      <c r="G27" s="42">
        <f>'дпрогноз базовый'!G27</f>
        <v>1846.385</v>
      </c>
      <c r="H27" s="48">
        <v>2215.7</v>
      </c>
      <c r="I27" s="48">
        <v>2658.8</v>
      </c>
      <c r="J27" s="48">
        <v>3190.6</v>
      </c>
    </row>
    <row r="28" spans="1:10" s="3" customFormat="1" ht="18.75" customHeight="1">
      <c r="A28" s="40" t="s">
        <v>14</v>
      </c>
      <c r="B28" s="31" t="s">
        <v>25</v>
      </c>
      <c r="C28" s="42">
        <v>103</v>
      </c>
      <c r="D28" s="48">
        <f>D27/C27*100</f>
        <v>496.4359209921911</v>
      </c>
      <c r="E28" s="48">
        <f>E27/D27*100</f>
        <v>52.60116284413503</v>
      </c>
      <c r="F28" s="48">
        <f>F27/E27*100</f>
        <v>104.10003946179506</v>
      </c>
      <c r="G28" s="48">
        <f>G27/F27*100</f>
        <v>103.99995268594564</v>
      </c>
      <c r="H28" s="48">
        <f>H27/G27*100</f>
        <v>120.0020580756451</v>
      </c>
      <c r="I28" s="48">
        <f>I27/H27*100</f>
        <v>119.99819470144877</v>
      </c>
      <c r="J28" s="48">
        <f>J27/I27*100</f>
        <v>120.00150443809237</v>
      </c>
    </row>
    <row r="29" spans="1:9" s="3" customFormat="1" ht="49.5" customHeight="1">
      <c r="A29" s="73" t="s">
        <v>30</v>
      </c>
      <c r="B29" s="73"/>
      <c r="C29" s="73"/>
      <c r="D29" s="73"/>
      <c r="E29" s="73"/>
      <c r="F29" s="73"/>
      <c r="G29"/>
      <c r="H29"/>
      <c r="I29"/>
    </row>
    <row r="30" spans="1:9" s="3" customFormat="1" ht="24.75" customHeight="1">
      <c r="A30" s="66" t="s">
        <v>31</v>
      </c>
      <c r="B30" s="66"/>
      <c r="C30" s="66"/>
      <c r="D30" s="66"/>
      <c r="E30" s="66"/>
      <c r="F30" s="66"/>
      <c r="G30"/>
      <c r="H30"/>
      <c r="I30"/>
    </row>
    <row r="38" s="8" customFormat="1" ht="12.75">
      <c r="A38" s="7"/>
    </row>
    <row r="39" s="8" customFormat="1" ht="12.75">
      <c r="A39" s="9"/>
    </row>
    <row r="40" s="8" customFormat="1" ht="12.75">
      <c r="A40" s="7"/>
    </row>
    <row r="41" s="8" customFormat="1" ht="12.75">
      <c r="A41" s="7"/>
    </row>
    <row r="42" s="8" customFormat="1" ht="12.75">
      <c r="A42" s="7"/>
    </row>
    <row r="43" s="8" customFormat="1" ht="12.75">
      <c r="A43" s="7"/>
    </row>
    <row r="44" s="8" customFormat="1" ht="12.75"/>
    <row r="45" s="8" customFormat="1" ht="12.75">
      <c r="A45" s="7"/>
    </row>
    <row r="46" s="8" customFormat="1" ht="12.75">
      <c r="A46" s="9"/>
    </row>
    <row r="47" s="8" customFormat="1" ht="12.75">
      <c r="A47" s="9"/>
    </row>
    <row r="48" s="8" customFormat="1" ht="12.75">
      <c r="A48" s="7"/>
    </row>
    <row r="49" s="8" customFormat="1" ht="12.75">
      <c r="A49" s="7"/>
    </row>
    <row r="50" s="8" customFormat="1" ht="12.75">
      <c r="A50" s="7"/>
    </row>
    <row r="51" s="8" customFormat="1" ht="12.75"/>
  </sheetData>
  <sheetProtection/>
  <mergeCells count="7">
    <mergeCell ref="A30:F30"/>
    <mergeCell ref="A1:J1"/>
    <mergeCell ref="A2:J2"/>
    <mergeCell ref="A3:J3"/>
    <mergeCell ref="B5:B6"/>
    <mergeCell ref="F6:J6"/>
    <mergeCell ref="A29:F29"/>
  </mergeCells>
  <printOptions horizontalCentered="1"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J50"/>
  <sheetViews>
    <sheetView zoomScalePageLayoutView="0" workbookViewId="0" topLeftCell="A10">
      <selection activeCell="I31" sqref="I31"/>
    </sheetView>
  </sheetViews>
  <sheetFormatPr defaultColWidth="9.00390625" defaultRowHeight="12.75"/>
  <cols>
    <col min="1" max="1" width="37.75390625" style="0" customWidth="1"/>
    <col min="2" max="2" width="11.875" style="0" customWidth="1"/>
    <col min="3" max="3" width="11.25390625" style="0" customWidth="1"/>
    <col min="4" max="4" width="11.375" style="0" customWidth="1"/>
    <col min="5" max="5" width="10.625" style="0" customWidth="1"/>
    <col min="6" max="6" width="10.875" style="0" customWidth="1"/>
    <col min="7" max="9" width="10.75390625" style="0" customWidth="1"/>
  </cols>
  <sheetData>
    <row r="1" spans="1:10" s="1" customFormat="1" ht="12.75" customHeight="1">
      <c r="A1" s="70" t="s">
        <v>6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1" customFormat="1" ht="19.5" customHeight="1">
      <c r="A2" s="70" t="s">
        <v>7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2" customFormat="1" ht="18" customHeight="1">
      <c r="A3" s="70" t="s">
        <v>29</v>
      </c>
      <c r="B3" s="70"/>
      <c r="C3" s="70"/>
      <c r="D3" s="70"/>
      <c r="E3" s="70"/>
      <c r="F3" s="70"/>
      <c r="G3" s="70"/>
      <c r="H3" s="70"/>
      <c r="I3" s="70"/>
      <c r="J3" s="70"/>
    </row>
    <row r="4" spans="1:6" ht="4.5" customHeight="1" thickBot="1">
      <c r="A4" s="6"/>
      <c r="B4" s="5"/>
      <c r="C4" s="5"/>
      <c r="D4" s="5"/>
      <c r="E4" s="5"/>
      <c r="F4" s="5"/>
    </row>
    <row r="5" spans="1:10" s="10" customFormat="1" ht="23.25" customHeight="1" thickBot="1">
      <c r="A5" s="32" t="s">
        <v>0</v>
      </c>
      <c r="B5" s="71" t="s">
        <v>1</v>
      </c>
      <c r="C5" s="12" t="s">
        <v>32</v>
      </c>
      <c r="D5" s="13" t="s">
        <v>33</v>
      </c>
      <c r="E5" s="13" t="s">
        <v>34</v>
      </c>
      <c r="F5" s="13" t="s">
        <v>35</v>
      </c>
      <c r="G5" s="13" t="s">
        <v>36</v>
      </c>
      <c r="H5" s="13" t="s">
        <v>37</v>
      </c>
      <c r="I5" s="13" t="s">
        <v>38</v>
      </c>
      <c r="J5" s="13" t="s">
        <v>39</v>
      </c>
    </row>
    <row r="6" spans="1:10" s="10" customFormat="1" ht="12.75" customHeight="1" thickBot="1">
      <c r="A6" s="11"/>
      <c r="B6" s="72"/>
      <c r="C6" s="14" t="s">
        <v>2</v>
      </c>
      <c r="D6" s="15" t="s">
        <v>2</v>
      </c>
      <c r="E6" s="16" t="s">
        <v>3</v>
      </c>
      <c r="F6" s="67" t="s">
        <v>4</v>
      </c>
      <c r="G6" s="68"/>
      <c r="H6" s="68"/>
      <c r="I6" s="68"/>
      <c r="J6" s="69"/>
    </row>
    <row r="7" spans="1:10" s="4" customFormat="1" ht="15" customHeight="1">
      <c r="A7" s="33" t="s">
        <v>9</v>
      </c>
      <c r="B7" s="17"/>
      <c r="C7" s="18"/>
      <c r="D7" s="19"/>
      <c r="E7" s="20"/>
      <c r="F7" s="21"/>
      <c r="G7" s="19"/>
      <c r="H7" s="20"/>
      <c r="I7" s="20"/>
      <c r="J7" s="22"/>
    </row>
    <row r="8" spans="1:10" s="4" customFormat="1" ht="34.5" customHeight="1">
      <c r="A8" s="23" t="s">
        <v>22</v>
      </c>
      <c r="B8" s="31" t="s">
        <v>24</v>
      </c>
      <c r="C8" s="42">
        <f>'дпрогноз базовый'!C8</f>
        <v>40.059</v>
      </c>
      <c r="D8" s="42">
        <f>'дпрогноз базовый'!D8</f>
        <v>39.39</v>
      </c>
      <c r="E8" s="42">
        <f>'дпрогноз базовый'!E8</f>
        <v>38.762</v>
      </c>
      <c r="F8" s="42">
        <f>'дпрогноз базовый'!F8</f>
        <v>38.175</v>
      </c>
      <c r="G8" s="42">
        <f>'дпрогноз базовый'!G8</f>
        <v>37.891</v>
      </c>
      <c r="H8" s="42">
        <v>37.8</v>
      </c>
      <c r="I8" s="42">
        <v>38.1</v>
      </c>
      <c r="J8" s="42">
        <v>39.5</v>
      </c>
    </row>
    <row r="9" spans="1:10" s="4" customFormat="1" ht="15" customHeight="1">
      <c r="A9" s="24" t="s">
        <v>14</v>
      </c>
      <c r="B9" s="31" t="s">
        <v>25</v>
      </c>
      <c r="C9" s="57">
        <v>98.2</v>
      </c>
      <c r="D9" s="57">
        <f>D8/C8*100</f>
        <v>98.32996330412642</v>
      </c>
      <c r="E9" s="57">
        <f aca="true" t="shared" si="0" ref="E9:J9">E8/D8*100</f>
        <v>98.40568672251841</v>
      </c>
      <c r="F9" s="57">
        <f t="shared" si="0"/>
        <v>98.4856302564367</v>
      </c>
      <c r="G9" s="57">
        <f t="shared" si="0"/>
        <v>99.25605762933859</v>
      </c>
      <c r="H9" s="57">
        <f t="shared" si="0"/>
        <v>99.75983742841308</v>
      </c>
      <c r="I9" s="57">
        <f t="shared" si="0"/>
        <v>100.79365079365081</v>
      </c>
      <c r="J9" s="57">
        <f t="shared" si="0"/>
        <v>103.67454068241469</v>
      </c>
    </row>
    <row r="10" spans="1:10" s="4" customFormat="1" ht="26.25" customHeight="1">
      <c r="A10" s="34" t="s">
        <v>10</v>
      </c>
      <c r="B10" s="31"/>
      <c r="C10" s="41"/>
      <c r="D10" s="41"/>
      <c r="E10" s="41"/>
      <c r="F10" s="41"/>
      <c r="G10" s="41"/>
      <c r="H10" s="41"/>
      <c r="I10" s="41"/>
      <c r="J10" s="41"/>
    </row>
    <row r="11" spans="1:10" s="3" customFormat="1" ht="49.5" customHeight="1">
      <c r="A11" s="25" t="s">
        <v>11</v>
      </c>
      <c r="B11" s="31" t="s">
        <v>23</v>
      </c>
      <c r="C11" s="56">
        <f>'дпрогноз базовый'!C11</f>
        <v>6282.1</v>
      </c>
      <c r="D11" s="56">
        <f>'дпрогноз базовый'!D11</f>
        <v>5833.9</v>
      </c>
      <c r="E11" s="56">
        <f>'дпрогноз базовый'!E11</f>
        <v>2917</v>
      </c>
      <c r="F11" s="56">
        <f>'дпрогноз базовый'!F11</f>
        <v>3086.2</v>
      </c>
      <c r="G11" s="56">
        <f>'дпрогноз базовый'!G11</f>
        <v>3270.6</v>
      </c>
      <c r="H11" s="42">
        <v>3570.6</v>
      </c>
      <c r="I11" s="42">
        <v>4270.6</v>
      </c>
      <c r="J11" s="42">
        <v>5914.1</v>
      </c>
    </row>
    <row r="12" spans="1:10" s="3" customFormat="1" ht="16.5" customHeight="1">
      <c r="A12" s="26" t="s">
        <v>14</v>
      </c>
      <c r="B12" s="31" t="s">
        <v>25</v>
      </c>
      <c r="C12" s="43">
        <v>104.6</v>
      </c>
      <c r="D12" s="43">
        <f>D11/C11*100</f>
        <v>92.86544308431893</v>
      </c>
      <c r="E12" s="43">
        <f aca="true" t="shared" si="1" ref="E12:J12">E11/D11*100</f>
        <v>50.00085705959992</v>
      </c>
      <c r="F12" s="43">
        <f t="shared" si="1"/>
        <v>105.80047994514912</v>
      </c>
      <c r="G12" s="43">
        <f t="shared" si="1"/>
        <v>105.97498541896184</v>
      </c>
      <c r="H12" s="43">
        <f t="shared" si="1"/>
        <v>109.1726288754357</v>
      </c>
      <c r="I12" s="43">
        <f t="shared" si="1"/>
        <v>119.60454825519523</v>
      </c>
      <c r="J12" s="43">
        <f t="shared" si="1"/>
        <v>138.4840537629373</v>
      </c>
    </row>
    <row r="13" spans="1:10" s="3" customFormat="1" ht="17.25" customHeight="1">
      <c r="A13" s="35" t="s">
        <v>12</v>
      </c>
      <c r="B13" s="30"/>
      <c r="C13" s="44"/>
      <c r="D13" s="42"/>
      <c r="E13" s="45"/>
      <c r="F13" s="46"/>
      <c r="G13" s="42"/>
      <c r="H13" s="45"/>
      <c r="I13" s="45"/>
      <c r="J13" s="47"/>
    </row>
    <row r="14" spans="1:10" s="3" customFormat="1" ht="19.5" customHeight="1">
      <c r="A14" s="25" t="s">
        <v>13</v>
      </c>
      <c r="B14" s="31" t="s">
        <v>23</v>
      </c>
      <c r="C14" s="43">
        <f>'дпрогноз целевой'!C14</f>
        <v>8368.1</v>
      </c>
      <c r="D14" s="43">
        <f>'дпрогноз целевой'!D14</f>
        <v>7846.765</v>
      </c>
      <c r="E14" s="43">
        <f>'дпрогноз целевой'!E14</f>
        <v>7117.505</v>
      </c>
      <c r="F14" s="43">
        <f>'дпрогноз целевой'!F14</f>
        <v>7511.17</v>
      </c>
      <c r="G14" s="43">
        <f>'дпрогноз целевой'!G14</f>
        <v>7902.435</v>
      </c>
      <c r="H14" s="58">
        <v>8692.2</v>
      </c>
      <c r="I14" s="58">
        <v>9561.4</v>
      </c>
      <c r="J14" s="58">
        <v>10517.6</v>
      </c>
    </row>
    <row r="15" spans="1:10" s="3" customFormat="1" ht="18.75" customHeight="1">
      <c r="A15" s="27" t="s">
        <v>14</v>
      </c>
      <c r="B15" s="31" t="s">
        <v>25</v>
      </c>
      <c r="C15" s="59">
        <v>81.8</v>
      </c>
      <c r="D15" s="58">
        <f>D14/C14*100</f>
        <v>93.76997167815873</v>
      </c>
      <c r="E15" s="58">
        <f>E14/D14*100</f>
        <v>90.70623371542284</v>
      </c>
      <c r="F15" s="58">
        <f>F14/E14*100</f>
        <v>105.53094096878048</v>
      </c>
      <c r="G15" s="58">
        <f>G14/F14*100</f>
        <v>105.20910856763994</v>
      </c>
      <c r="H15" s="58">
        <f>H14/C14*100</f>
        <v>103.87304167015212</v>
      </c>
      <c r="I15" s="58">
        <f>I14/C14*100</f>
        <v>114.26010683428733</v>
      </c>
      <c r="J15" s="58">
        <f>J14/C14*100</f>
        <v>125.68683452635605</v>
      </c>
    </row>
    <row r="16" spans="1:10" s="3" customFormat="1" ht="17.25" customHeight="1">
      <c r="A16" s="35" t="s">
        <v>15</v>
      </c>
      <c r="B16" s="30"/>
      <c r="C16" s="44"/>
      <c r="D16" s="48"/>
      <c r="E16" s="49"/>
      <c r="F16" s="50"/>
      <c r="G16" s="48"/>
      <c r="H16" s="49"/>
      <c r="I16" s="49"/>
      <c r="J16" s="51"/>
    </row>
    <row r="17" spans="1:10" s="3" customFormat="1" ht="17.25" customHeight="1">
      <c r="A17" s="28" t="s">
        <v>16</v>
      </c>
      <c r="B17" s="31" t="s">
        <v>23</v>
      </c>
      <c r="C17" s="44">
        <f>'дпрогноз целевой'!C17</f>
        <v>3660.7</v>
      </c>
      <c r="D17" s="44">
        <f>'дпрогноз целевой'!D17</f>
        <v>4216.4</v>
      </c>
      <c r="E17" s="44">
        <f>'дпрогноз целевой'!E17</f>
        <v>4385.7</v>
      </c>
      <c r="F17" s="44">
        <f>'дпрогноз целевой'!F17</f>
        <v>4720.1</v>
      </c>
      <c r="G17" s="44">
        <f>'дпрогноз целевой'!G17</f>
        <v>5085.6</v>
      </c>
      <c r="H17" s="44">
        <f>'дпрогноз целевой'!H17</f>
        <v>5390.7</v>
      </c>
      <c r="I17" s="44">
        <f>'дпрогноз целевой'!I17</f>
        <v>5714.2</v>
      </c>
      <c r="J17" s="44">
        <f>'дпрогноз целевой'!J17</f>
        <v>6057</v>
      </c>
    </row>
    <row r="18" spans="1:10" ht="15">
      <c r="A18" s="27" t="s">
        <v>14</v>
      </c>
      <c r="B18" s="31" t="s">
        <v>25</v>
      </c>
      <c r="C18" s="44">
        <v>108.2</v>
      </c>
      <c r="D18" s="48">
        <f>D17/C17*100</f>
        <v>115.18015680061191</v>
      </c>
      <c r="E18" s="48">
        <f aca="true" t="shared" si="2" ref="E18:J18">E17/D17*100</f>
        <v>104.01527369319798</v>
      </c>
      <c r="F18" s="48">
        <f t="shared" si="2"/>
        <v>107.62478053674442</v>
      </c>
      <c r="G18" s="48">
        <f t="shared" si="2"/>
        <v>107.74348001101673</v>
      </c>
      <c r="H18" s="48">
        <f t="shared" si="2"/>
        <v>105.999292118924</v>
      </c>
      <c r="I18" s="48">
        <f t="shared" si="2"/>
        <v>106.00107592705956</v>
      </c>
      <c r="J18" s="48">
        <f t="shared" si="2"/>
        <v>105.99908998634979</v>
      </c>
    </row>
    <row r="19" spans="1:10" ht="15.75">
      <c r="A19" s="36" t="s">
        <v>17</v>
      </c>
      <c r="B19" s="31"/>
      <c r="C19" s="44"/>
      <c r="D19" s="48"/>
      <c r="E19" s="49"/>
      <c r="F19" s="50"/>
      <c r="G19" s="48"/>
      <c r="H19" s="49"/>
      <c r="I19" s="49"/>
      <c r="J19" s="51"/>
    </row>
    <row r="20" spans="1:10" ht="31.5" customHeight="1">
      <c r="A20" s="25" t="s">
        <v>18</v>
      </c>
      <c r="B20" s="31" t="s">
        <v>23</v>
      </c>
      <c r="C20" s="44">
        <f>'дпрогноз целевой'!C20</f>
        <v>2413.7</v>
      </c>
      <c r="D20" s="44">
        <f>'дпрогноз целевой'!D20</f>
        <v>2699.7</v>
      </c>
      <c r="E20" s="44">
        <f>'дпрогноз целевой'!E20</f>
        <v>1884.8</v>
      </c>
      <c r="F20" s="44">
        <f>'дпрогноз целевой'!F20</f>
        <v>1401</v>
      </c>
      <c r="G20" s="44">
        <f>'дпрогноз целевой'!G20</f>
        <v>1172.1</v>
      </c>
      <c r="H20" s="48">
        <v>1230.6</v>
      </c>
      <c r="I20" s="48">
        <v>1421.3</v>
      </c>
      <c r="J20" s="48">
        <v>1563.5</v>
      </c>
    </row>
    <row r="21" spans="1:10" ht="15">
      <c r="A21" s="29" t="s">
        <v>14</v>
      </c>
      <c r="B21" s="31" t="s">
        <v>5</v>
      </c>
      <c r="C21" s="44">
        <v>585.4</v>
      </c>
      <c r="D21" s="48">
        <f>D20/C20*100</f>
        <v>111.84902846252642</v>
      </c>
      <c r="E21" s="48">
        <f aca="true" t="shared" si="3" ref="E21:J21">E20/D20*100</f>
        <v>69.81516464792385</v>
      </c>
      <c r="F21" s="48">
        <f t="shared" si="3"/>
        <v>74.33149405772495</v>
      </c>
      <c r="G21" s="48">
        <f t="shared" si="3"/>
        <v>83.66167023554604</v>
      </c>
      <c r="H21" s="48">
        <f t="shared" si="3"/>
        <v>104.99104171998977</v>
      </c>
      <c r="I21" s="48">
        <f t="shared" si="3"/>
        <v>115.49650576954332</v>
      </c>
      <c r="J21" s="48">
        <f t="shared" si="3"/>
        <v>110.00492506859918</v>
      </c>
    </row>
    <row r="22" spans="1:10" ht="15.75">
      <c r="A22" s="35" t="s">
        <v>19</v>
      </c>
      <c r="B22" s="31"/>
      <c r="C22" s="44"/>
      <c r="D22" s="48"/>
      <c r="E22" s="49"/>
      <c r="F22" s="50"/>
      <c r="G22" s="48"/>
      <c r="H22" s="49"/>
      <c r="I22" s="49"/>
      <c r="J22" s="51"/>
    </row>
    <row r="23" spans="1:10" ht="50.25" customHeight="1">
      <c r="A23" s="25" t="s">
        <v>20</v>
      </c>
      <c r="B23" s="31" t="s">
        <v>24</v>
      </c>
      <c r="C23" s="44">
        <f>'дпрогноз целевой'!C23</f>
        <v>16.627</v>
      </c>
      <c r="D23" s="44">
        <f>'дпрогноз целевой'!D23</f>
        <v>18.187</v>
      </c>
      <c r="E23" s="44">
        <f>'дпрогноз целевой'!E23</f>
        <v>18.28</v>
      </c>
      <c r="F23" s="44">
        <f>'дпрогноз целевой'!F23</f>
        <v>18.362</v>
      </c>
      <c r="G23" s="44">
        <f>'дпрогноз целевой'!G23</f>
        <v>18.395</v>
      </c>
      <c r="H23" s="44">
        <f>'дпрогноз целевой'!H23</f>
        <v>18.763</v>
      </c>
      <c r="I23" s="44">
        <f>'дпрогноз целевой'!I23</f>
        <v>19.138</v>
      </c>
      <c r="J23" s="44">
        <f>'дпрогноз целевой'!J23</f>
        <v>19.521</v>
      </c>
    </row>
    <row r="24" spans="1:10" s="3" customFormat="1" ht="33" customHeight="1">
      <c r="A24" s="25" t="s">
        <v>21</v>
      </c>
      <c r="B24" s="31" t="s">
        <v>23</v>
      </c>
      <c r="C24" s="44">
        <f>'дпрогноз целевой'!C24</f>
        <v>2691.54</v>
      </c>
      <c r="D24" s="44">
        <f>'дпрогноз целевой'!D24</f>
        <v>2862.063</v>
      </c>
      <c r="E24" s="44">
        <f>'дпрогноз целевой'!E24</f>
        <v>3212.925</v>
      </c>
      <c r="F24" s="44">
        <f>'дпрогноз целевой'!F24</f>
        <v>3416.835</v>
      </c>
      <c r="G24" s="44">
        <f>'дпрогноз целевой'!G24</f>
        <v>3617.682</v>
      </c>
      <c r="H24" s="44">
        <f>'дпрогноз целевой'!H24</f>
        <v>4310.647</v>
      </c>
      <c r="I24" s="44">
        <f>'дпрогноз целевой'!I24</f>
        <v>6110.248</v>
      </c>
      <c r="J24" s="44">
        <f>'дпрогноз целевой'!J24</f>
        <v>7910.058</v>
      </c>
    </row>
    <row r="25" spans="1:10" s="3" customFormat="1" ht="33" customHeight="1">
      <c r="A25" s="25" t="s">
        <v>41</v>
      </c>
      <c r="B25" s="31" t="s">
        <v>24</v>
      </c>
      <c r="C25" s="52">
        <f>'дпрогноз целевой'!C25</f>
        <v>11.147</v>
      </c>
      <c r="D25" s="52">
        <f>'дпрогноз целевой'!D25</f>
        <v>10.912</v>
      </c>
      <c r="E25" s="52">
        <f>'дпрогноз целевой'!E25</f>
        <v>11</v>
      </c>
      <c r="F25" s="52">
        <f>'дпрогноз целевой'!F25</f>
        <v>11.065</v>
      </c>
      <c r="G25" s="52">
        <f>'дпрогноз целевой'!G25</f>
        <v>11.08</v>
      </c>
      <c r="H25" s="52">
        <f>'дпрогноз целевой'!H25</f>
        <v>11.2</v>
      </c>
      <c r="I25" s="52">
        <f>'дпрогноз целевой'!I25</f>
        <v>11.38</v>
      </c>
      <c r="J25" s="52">
        <f>'дпрогноз целевой'!J25</f>
        <v>11.53</v>
      </c>
    </row>
    <row r="26" spans="1:10" s="3" customFormat="1" ht="31.5" customHeight="1">
      <c r="A26" s="39" t="s">
        <v>26</v>
      </c>
      <c r="B26" s="38"/>
      <c r="C26" s="42"/>
      <c r="D26" s="48"/>
      <c r="E26" s="48"/>
      <c r="F26" s="48"/>
      <c r="G26" s="48"/>
      <c r="H26" s="48"/>
      <c r="I26" s="48"/>
      <c r="J26" s="48"/>
    </row>
    <row r="27" spans="1:10" s="3" customFormat="1" ht="16.5" customHeight="1">
      <c r="A27" s="37" t="s">
        <v>27</v>
      </c>
      <c r="B27" s="31" t="s">
        <v>23</v>
      </c>
      <c r="C27" s="42">
        <f>'дпрогноз целевой'!C27</f>
        <v>653.1</v>
      </c>
      <c r="D27" s="42">
        <f>'дпрогноз целевой'!D27</f>
        <v>3242.223</v>
      </c>
      <c r="E27" s="42">
        <f>'дпрогноз целевой'!E27</f>
        <v>1705.447</v>
      </c>
      <c r="F27" s="42">
        <f>'дпрогноз целевой'!F27</f>
        <v>1775.371</v>
      </c>
      <c r="G27" s="42">
        <f>'дпрогноз целевой'!G27</f>
        <v>1846.385</v>
      </c>
      <c r="H27" s="42">
        <f>'дпрогноз целевой'!H27</f>
        <v>2215.7</v>
      </c>
      <c r="I27" s="42">
        <f>'дпрогноз целевой'!I27</f>
        <v>2658.8</v>
      </c>
      <c r="J27" s="42">
        <f>'дпрогноз целевой'!J27</f>
        <v>3190.6</v>
      </c>
    </row>
    <row r="28" spans="1:10" s="3" customFormat="1" ht="18.75" customHeight="1">
      <c r="A28" s="40" t="s">
        <v>14</v>
      </c>
      <c r="B28" s="31" t="s">
        <v>25</v>
      </c>
      <c r="C28" s="42">
        <v>103</v>
      </c>
      <c r="D28" s="48">
        <f>D27/C27*100</f>
        <v>496.4359209921911</v>
      </c>
      <c r="E28" s="48">
        <f aca="true" t="shared" si="4" ref="E28:J28">E27/D27*100</f>
        <v>52.60116284413503</v>
      </c>
      <c r="F28" s="48">
        <f t="shared" si="4"/>
        <v>104.10003946179506</v>
      </c>
      <c r="G28" s="48">
        <f t="shared" si="4"/>
        <v>103.99995268594564</v>
      </c>
      <c r="H28" s="48">
        <f t="shared" si="4"/>
        <v>120.0020580756451</v>
      </c>
      <c r="I28" s="48">
        <f t="shared" si="4"/>
        <v>119.99819470144877</v>
      </c>
      <c r="J28" s="48">
        <f t="shared" si="4"/>
        <v>120.00150443809237</v>
      </c>
    </row>
    <row r="29" spans="1:9" s="3" customFormat="1" ht="48" customHeight="1">
      <c r="A29" s="73" t="s">
        <v>30</v>
      </c>
      <c r="B29" s="73"/>
      <c r="C29" s="73"/>
      <c r="D29" s="73"/>
      <c r="E29" s="73"/>
      <c r="F29" s="73"/>
      <c r="G29"/>
      <c r="H29"/>
      <c r="I29"/>
    </row>
    <row r="30" spans="1:9" s="3" customFormat="1" ht="28.5" customHeight="1">
      <c r="A30" s="66" t="s">
        <v>31</v>
      </c>
      <c r="B30" s="66"/>
      <c r="C30" s="66"/>
      <c r="D30" s="66"/>
      <c r="E30" s="66"/>
      <c r="F30" s="66"/>
      <c r="G30"/>
      <c r="H30"/>
      <c r="I30"/>
    </row>
    <row r="38" s="8" customFormat="1" ht="12.75">
      <c r="A38" s="7"/>
    </row>
    <row r="39" s="8" customFormat="1" ht="12.75">
      <c r="A39" s="9"/>
    </row>
    <row r="40" s="8" customFormat="1" ht="12.75">
      <c r="A40" s="7"/>
    </row>
    <row r="41" s="8" customFormat="1" ht="12.75">
      <c r="A41" s="7"/>
    </row>
    <row r="42" s="8" customFormat="1" ht="12.75">
      <c r="A42" s="7"/>
    </row>
    <row r="43" s="8" customFormat="1" ht="12.75">
      <c r="A43" s="7"/>
    </row>
    <row r="44" s="8" customFormat="1" ht="12.75"/>
    <row r="45" s="8" customFormat="1" ht="12.75">
      <c r="A45" s="7"/>
    </row>
    <row r="46" s="8" customFormat="1" ht="12.75">
      <c r="A46" s="9"/>
    </row>
    <row r="47" s="8" customFormat="1" ht="12.75">
      <c r="A47" s="9"/>
    </row>
    <row r="48" s="8" customFormat="1" ht="12.75">
      <c r="A48" s="7"/>
    </row>
    <row r="49" s="8" customFormat="1" ht="12.75">
      <c r="A49" s="7"/>
    </row>
    <row r="50" s="8" customFormat="1" ht="12.75">
      <c r="A50" s="7"/>
    </row>
    <row r="51" s="8" customFormat="1" ht="12.75"/>
  </sheetData>
  <sheetProtection/>
  <mergeCells count="7">
    <mergeCell ref="A30:F30"/>
    <mergeCell ref="A1:J1"/>
    <mergeCell ref="A2:J2"/>
    <mergeCell ref="A3:J3"/>
    <mergeCell ref="B5:B6"/>
    <mergeCell ref="F6:J6"/>
    <mergeCell ref="A29:F29"/>
  </mergeCells>
  <printOptions horizontalCentered="1"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Молофеева Светлана Александровна</cp:lastModifiedBy>
  <cp:lastPrinted>2018-07-31T12:12:09Z</cp:lastPrinted>
  <dcterms:created xsi:type="dcterms:W3CDTF">2001-06-04T11:58:12Z</dcterms:created>
  <dcterms:modified xsi:type="dcterms:W3CDTF">2018-07-31T12:28:18Z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